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2" windowWidth="22980" windowHeight="12168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14" i="1"/>
  <c r="M17"/>
  <c r="K17"/>
  <c r="E17"/>
  <c r="B17"/>
  <c r="M16"/>
  <c r="K16"/>
  <c r="E16"/>
  <c r="B16"/>
  <c r="M15"/>
  <c r="E15"/>
  <c r="B15"/>
  <c r="M12"/>
  <c r="K12"/>
  <c r="E12"/>
  <c r="B12"/>
  <c r="M11"/>
  <c r="E11"/>
  <c r="B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<sst xmlns="http://schemas.openxmlformats.org/spreadsheetml/2006/main" count="8" uniqueCount="6">
  <si>
    <t>Выборы Главы Кулотинского городского поселения Окуловского района</t>
  </si>
  <si>
    <t>1</t>
  </si>
  <si>
    <t/>
  </si>
  <si>
    <r>
      <t xml:space="preserve">СВЕДЕНИЯ                                                                                                                                                                                              о поступлении средств в избирательные фонды кандидатов и расходовании этих средств  
</t>
    </r>
    <r>
      <rPr>
        <sz val="20"/>
        <color theme="1"/>
        <rFont val="Times New Roman"/>
        <family val="1"/>
        <charset val="204"/>
      </rPr>
      <t>(на основании данных, предоставленных филиалами ПАО Сбербанк)</t>
    </r>
  </si>
  <si>
    <t>Федоров Леонид Николаевич</t>
  </si>
  <si>
    <t>По состоянию на 22.08.2018г.; в рублях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</si>
</sst>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2" xfId="0" quotePrefix="1" applyNumberFormat="1" applyFont="1" applyFill="1" applyBorder="1" applyAlignment="1">
      <alignment horizontal="center" vertical="center" wrapText="1"/>
    </xf>
    <xf numFmtId="0" fontId="3" fillId="2" borderId="2" xfId="0" quotePrefix="1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10" fillId="2" borderId="2" xfId="0" applyNumberFormat="1" applyFont="1" applyFill="1" applyBorder="1" applyAlignment="1">
      <alignment horizontal="left" vertical="center" wrapText="1"/>
    </xf>
    <xf numFmtId="0" fontId="2" fillId="2" borderId="2" xfId="0" quotePrefix="1" applyNumberFormat="1" applyFont="1" applyFill="1" applyBorder="1" applyAlignment="1">
      <alignment horizontal="center" vertical="center" wrapText="1"/>
    </xf>
    <xf numFmtId="0" fontId="2" fillId="4" borderId="2" xfId="0" quotePrefix="1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left" vertical="center" wrapText="1"/>
    </xf>
    <xf numFmtId="2" fontId="9" fillId="3" borderId="2" xfId="0" applyNumberFormat="1" applyFont="1" applyFill="1" applyBorder="1" applyAlignment="1">
      <alignment horizontal="right" vertical="center" wrapText="1"/>
    </xf>
    <xf numFmtId="2" fontId="9" fillId="3" borderId="2" xfId="0" applyNumberFormat="1" applyFont="1" applyFill="1" applyBorder="1" applyAlignment="1">
      <alignment horizontal="left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horizontal="right" vertical="center" wrapText="1"/>
    </xf>
    <xf numFmtId="2" fontId="11" fillId="2" borderId="2" xfId="0" applyNumberFormat="1" applyFont="1" applyFill="1" applyBorder="1" applyAlignment="1">
      <alignment horizontal="left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left" vertical="center" wrapText="1"/>
    </xf>
    <xf numFmtId="2" fontId="11" fillId="4" borderId="2" xfId="0" applyNumberFormat="1" applyFon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horizontal="left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tabSelected="1" topLeftCell="A7" zoomScale="75" zoomScaleNormal="75" workbookViewId="0">
      <selection activeCell="H17" sqref="H17"/>
    </sheetView>
  </sheetViews>
  <sheetFormatPr defaultRowHeight="14.4"/>
  <cols>
    <col min="1" max="1" width="5.5546875" customWidth="1"/>
    <col min="2" max="2" width="27.109375" customWidth="1"/>
    <col min="3" max="3" width="9.109375" customWidth="1"/>
    <col min="4" max="4" width="8.109375" customWidth="1"/>
    <col min="5" max="5" width="21.88671875" customWidth="1"/>
    <col min="8" max="8" width="9.44140625" customWidth="1"/>
    <col min="9" max="9" width="11.44140625" customWidth="1"/>
    <col min="11" max="11" width="21.88671875" customWidth="1"/>
    <col min="13" max="13" width="40" customWidth="1"/>
  </cols>
  <sheetData>
    <row r="1" spans="1:13" ht="14.4" customHeight="1">
      <c r="M1" s="1"/>
    </row>
    <row r="2" spans="1:13" ht="134.4" customHeight="1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58.8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7.6" customHeight="1">
      <c r="M4" s="9" t="s">
        <v>5</v>
      </c>
    </row>
    <row r="5" spans="1:13" ht="25.2" customHeight="1">
      <c r="M5" s="6"/>
    </row>
    <row r="6" spans="1:13" ht="19.8" customHeight="1">
      <c r="A6" s="28" t="str">
        <f t="shared" ref="A6" si="0">"№
п/п"</f>
        <v>№
п/п</v>
      </c>
      <c r="B6" s="28" t="str">
        <f t="shared" ref="B6" si="1">"Фамилия, имя, отчество кандидата"</f>
        <v>Фамилия, имя, отчество кандидата</v>
      </c>
      <c r="C6" s="31" t="str">
        <f t="shared" ref="C6" si="2">"Поступило средств"</f>
        <v>Поступило средств</v>
      </c>
      <c r="D6" s="32"/>
      <c r="E6" s="32"/>
      <c r="F6" s="32"/>
      <c r="G6" s="33"/>
      <c r="H6" s="31" t="str">
        <f t="shared" ref="H6" si="3">"Израсходовано средств"</f>
        <v>Израсходовано средств</v>
      </c>
      <c r="I6" s="32"/>
      <c r="J6" s="32"/>
      <c r="K6" s="33"/>
      <c r="L6" s="31" t="str">
        <f t="shared" ref="L6" si="4">"Возвращено средств"</f>
        <v>Возвращено средств</v>
      </c>
      <c r="M6" s="33"/>
    </row>
    <row r="7" spans="1:13" ht="48" customHeight="1">
      <c r="A7" s="29"/>
      <c r="B7" s="29"/>
      <c r="C7" s="28" t="str">
        <f t="shared" ref="C7" si="5">"всего"</f>
        <v>всего</v>
      </c>
      <c r="D7" s="31" t="str">
        <f t="shared" ref="D7" si="6">"из них"</f>
        <v>из них</v>
      </c>
      <c r="E7" s="32"/>
      <c r="F7" s="32"/>
      <c r="G7" s="33"/>
      <c r="H7" s="28" t="str">
        <f t="shared" ref="H7" si="7">"всего"</f>
        <v>всего</v>
      </c>
      <c r="I7" s="31" t="str">
        <f t="shared" ref="I7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2"/>
      <c r="K7" s="33"/>
      <c r="L7" s="28" t="str">
        <f t="shared" ref="L7" si="9">"сумма, руб."</f>
        <v>сумма, руб.</v>
      </c>
      <c r="M7" s="28" t="str">
        <f t="shared" ref="M7" si="10">"основание возврата"</f>
        <v>основание возврата</v>
      </c>
    </row>
    <row r="8" spans="1:13" ht="69.599999999999994" customHeight="1">
      <c r="A8" s="29"/>
      <c r="B8" s="29"/>
      <c r="C8" s="29"/>
      <c r="D8" s="31" t="str">
        <f t="shared" ref="D8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3"/>
      <c r="F8" s="31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3"/>
      <c r="H8" s="29"/>
      <c r="I8" s="28" t="str">
        <f t="shared" ref="I8" si="13">"дата операции"</f>
        <v>дата операции</v>
      </c>
      <c r="J8" s="28" t="str">
        <f t="shared" ref="J8" si="14">"сумма, руб."</f>
        <v>сумма, руб.</v>
      </c>
      <c r="K8" s="28" t="str">
        <f t="shared" ref="K8" si="15">"назначение платежа"</f>
        <v>назначение платежа</v>
      </c>
      <c r="L8" s="29"/>
      <c r="M8" s="29"/>
    </row>
    <row r="9" spans="1:13" ht="45" customHeight="1">
      <c r="A9" s="30"/>
      <c r="B9" s="30"/>
      <c r="C9" s="30"/>
      <c r="D9" s="7" t="str">
        <f>"сумма, руб."</f>
        <v>сумма, руб.</v>
      </c>
      <c r="E9" s="7" t="str">
        <f>"наименование юридического лица"</f>
        <v>наименование юридического лица</v>
      </c>
      <c r="F9" s="7" t="str">
        <f>"сумма, руб."</f>
        <v>сумма, руб.</v>
      </c>
      <c r="G9" s="7" t="str">
        <f>"кол-во граждан"</f>
        <v>кол-во граждан</v>
      </c>
      <c r="H9" s="30"/>
      <c r="I9" s="30"/>
      <c r="J9" s="30"/>
      <c r="K9" s="30"/>
      <c r="L9" s="30"/>
      <c r="M9" s="30"/>
    </row>
    <row r="10" spans="1:13">
      <c r="A10" s="3" t="s">
        <v>1</v>
      </c>
      <c r="B10" s="2" t="str">
        <f>"2"</f>
        <v>2</v>
      </c>
      <c r="C10" s="2" t="str">
        <f>"3"</f>
        <v>3</v>
      </c>
      <c r="D10" s="2" t="str">
        <f>"4"</f>
        <v>4</v>
      </c>
      <c r="E10" s="2" t="str">
        <f>"5"</f>
        <v>5</v>
      </c>
      <c r="F10" s="2" t="str">
        <f>"6"</f>
        <v>6</v>
      </c>
      <c r="G10" s="2" t="str">
        <f>"7"</f>
        <v>7</v>
      </c>
      <c r="H10" s="2" t="str">
        <f>"8"</f>
        <v>8</v>
      </c>
      <c r="I10" s="2" t="str">
        <f>"9"</f>
        <v>9</v>
      </c>
      <c r="J10" s="2" t="str">
        <f>"10"</f>
        <v>10</v>
      </c>
      <c r="K10" s="2" t="str">
        <f>"11"</f>
        <v>11</v>
      </c>
      <c r="L10" s="2" t="str">
        <f>"12"</f>
        <v>12</v>
      </c>
      <c r="M10" s="2" t="str">
        <f>"13"</f>
        <v>13</v>
      </c>
    </row>
    <row r="11" spans="1:13" ht="63.6" customHeight="1">
      <c r="A11" s="4">
        <v>1</v>
      </c>
      <c r="B11" s="10" t="str">
        <f>"Тимирева Алла Александровна"</f>
        <v>Тимирева Алла Александровна</v>
      </c>
      <c r="C11" s="18">
        <v>100</v>
      </c>
      <c r="D11" s="18"/>
      <c r="E11" s="19" t="str">
        <f>""</f>
        <v/>
      </c>
      <c r="F11" s="18"/>
      <c r="G11" s="20"/>
      <c r="H11" s="18">
        <v>100</v>
      </c>
      <c r="I11" s="20"/>
      <c r="J11" s="18"/>
      <c r="K11" s="19"/>
      <c r="L11" s="18"/>
      <c r="M11" s="21" t="str">
        <f>""</f>
        <v/>
      </c>
    </row>
    <row r="12" spans="1:13" ht="32.4" customHeight="1">
      <c r="A12" s="3" t="s">
        <v>2</v>
      </c>
      <c r="B12" s="5" t="str">
        <f>"Итого по кандидату"</f>
        <v>Итого по кандидату</v>
      </c>
      <c r="C12" s="14">
        <v>100</v>
      </c>
      <c r="D12" s="14">
        <v>0</v>
      </c>
      <c r="E12" s="15" t="str">
        <f>""</f>
        <v/>
      </c>
      <c r="F12" s="14">
        <v>0</v>
      </c>
      <c r="G12" s="16"/>
      <c r="H12" s="14">
        <v>100</v>
      </c>
      <c r="I12" s="16"/>
      <c r="J12" s="14">
        <v>0</v>
      </c>
      <c r="K12" s="15" t="str">
        <f>""</f>
        <v/>
      </c>
      <c r="L12" s="14">
        <v>0</v>
      </c>
      <c r="M12" s="17" t="str">
        <f>""</f>
        <v/>
      </c>
    </row>
    <row r="13" spans="1:13" ht="52.2" customHeight="1">
      <c r="A13" s="12">
        <v>2</v>
      </c>
      <c r="B13" s="13" t="s">
        <v>4</v>
      </c>
      <c r="C13" s="22">
        <v>0</v>
      </c>
      <c r="D13" s="22"/>
      <c r="E13" s="23"/>
      <c r="F13" s="22"/>
      <c r="G13" s="24"/>
      <c r="H13" s="22">
        <v>0</v>
      </c>
      <c r="I13" s="24"/>
      <c r="J13" s="22"/>
      <c r="K13" s="23"/>
      <c r="L13" s="22"/>
      <c r="M13" s="25"/>
    </row>
    <row r="14" spans="1:13" ht="52.2" customHeight="1">
      <c r="A14" s="3"/>
      <c r="B14" s="8" t="str">
        <f>"Итого по кандидату"</f>
        <v>Итого по кандидату</v>
      </c>
      <c r="C14" s="14">
        <v>0</v>
      </c>
      <c r="D14" s="14">
        <v>0</v>
      </c>
      <c r="E14" s="15"/>
      <c r="F14" s="14">
        <v>0</v>
      </c>
      <c r="G14" s="16"/>
      <c r="H14" s="14">
        <v>0</v>
      </c>
      <c r="I14" s="16"/>
      <c r="J14" s="14">
        <v>0</v>
      </c>
      <c r="K14" s="15"/>
      <c r="L14" s="14">
        <v>0</v>
      </c>
      <c r="M14" s="17"/>
    </row>
    <row r="15" spans="1:13" ht="64.8" customHeight="1">
      <c r="A15" s="11">
        <v>3</v>
      </c>
      <c r="B15" s="10" t="str">
        <f>"Шерстобоев Юрий Николаевич"</f>
        <v>Шерстобоев Юрий Николаевич</v>
      </c>
      <c r="C15" s="18">
        <v>200</v>
      </c>
      <c r="D15" s="18"/>
      <c r="E15" s="19" t="str">
        <f>""</f>
        <v/>
      </c>
      <c r="F15" s="18"/>
      <c r="G15" s="20"/>
      <c r="H15" s="18">
        <v>200</v>
      </c>
      <c r="I15" s="20"/>
      <c r="J15" s="18"/>
      <c r="K15" s="19"/>
      <c r="L15" s="18"/>
      <c r="M15" s="21" t="str">
        <f>""</f>
        <v/>
      </c>
    </row>
    <row r="16" spans="1:13" ht="42" customHeight="1">
      <c r="A16" s="3" t="s">
        <v>2</v>
      </c>
      <c r="B16" s="8" t="str">
        <f>"Итого по кандидату"</f>
        <v>Итого по кандидату</v>
      </c>
      <c r="C16" s="14">
        <v>200</v>
      </c>
      <c r="D16" s="14">
        <v>0</v>
      </c>
      <c r="E16" s="15" t="str">
        <f>""</f>
        <v/>
      </c>
      <c r="F16" s="14">
        <v>0</v>
      </c>
      <c r="G16" s="16"/>
      <c r="H16" s="14">
        <v>200</v>
      </c>
      <c r="I16" s="16"/>
      <c r="J16" s="14">
        <v>0</v>
      </c>
      <c r="K16" s="15" t="str">
        <f>""</f>
        <v/>
      </c>
      <c r="L16" s="14">
        <v>0</v>
      </c>
      <c r="M16" s="17" t="str">
        <f>""</f>
        <v/>
      </c>
    </row>
    <row r="17" spans="1:13" ht="39" customHeight="1">
      <c r="A17" s="3" t="s">
        <v>2</v>
      </c>
      <c r="B17" s="8" t="str">
        <f>"Итого"</f>
        <v>Итого</v>
      </c>
      <c r="C17" s="14">
        <v>300</v>
      </c>
      <c r="D17" s="14">
        <v>0</v>
      </c>
      <c r="E17" s="15" t="str">
        <f>""</f>
        <v/>
      </c>
      <c r="F17" s="14">
        <v>0</v>
      </c>
      <c r="G17" s="16"/>
      <c r="H17" s="14">
        <v>300</v>
      </c>
      <c r="I17" s="16"/>
      <c r="J17" s="14">
        <v>0</v>
      </c>
      <c r="K17" s="15" t="str">
        <f>""</f>
        <v/>
      </c>
      <c r="L17" s="14">
        <v>0</v>
      </c>
      <c r="M17" s="17" t="str">
        <f>""</f>
        <v/>
      </c>
    </row>
  </sheetData>
  <mergeCells count="18">
    <mergeCell ref="J8:J9"/>
    <mergeCell ref="K8:K9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</mergeCells>
  <pageMargins left="0.34722222222222221" right="0.1388888888888889" top="0.1388888888888889" bottom="0.138888888888888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2018-08-16T09:34:31Z</cp:lastPrinted>
  <dcterms:created xsi:type="dcterms:W3CDTF">2018-08-16T08:13:16Z</dcterms:created>
  <dcterms:modified xsi:type="dcterms:W3CDTF">2018-08-22T09:18:47Z</dcterms:modified>
</cp:coreProperties>
</file>