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2" windowWidth="22980" windowHeight="12168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13" i="1"/>
  <c r="B11"/>
  <c r="I6"/>
  <c r="F7"/>
  <c r="D7"/>
  <c r="A5"/>
  <c r="C5"/>
  <c r="M20"/>
  <c r="K20"/>
  <c r="E20"/>
  <c r="B20"/>
  <c r="M19"/>
  <c r="K19"/>
  <c r="E19"/>
  <c r="B19"/>
  <c r="M18"/>
  <c r="E18"/>
  <c r="B18"/>
  <c r="M17"/>
  <c r="K17"/>
  <c r="E17"/>
  <c r="B17"/>
  <c r="M16"/>
  <c r="E16"/>
  <c r="B16"/>
  <c r="M15"/>
  <c r="K15"/>
  <c r="E15"/>
  <c r="B15"/>
  <c r="M14"/>
  <c r="E14"/>
  <c r="B14"/>
  <c r="M9"/>
  <c r="L9"/>
  <c r="K9"/>
  <c r="J9"/>
  <c r="I9"/>
  <c r="H9"/>
  <c r="G9"/>
  <c r="F9"/>
  <c r="E9"/>
  <c r="D9"/>
  <c r="C9"/>
  <c r="B9"/>
  <c r="G8"/>
  <c r="F8"/>
  <c r="E8"/>
  <c r="D8"/>
  <c r="K7"/>
  <c r="J7"/>
  <c r="I7"/>
  <c r="M6"/>
  <c r="L6"/>
  <c r="H6"/>
  <c r="D6"/>
  <c r="C6"/>
  <c r="L5"/>
  <c r="H5"/>
  <c r="B5"/>
</calcChain>
</file>

<file path=xl/sharedStrings.xml><?xml version="1.0" encoding="utf-8"?>
<sst xmlns="http://schemas.openxmlformats.org/spreadsheetml/2006/main" count="10" uniqueCount="7">
  <si>
    <t>Дополнительные выборы  депутатов Совета депутатов  Кулотинского городского поселения Окуловского района третьего созыва по пятимандатному избирательному округу № 1</t>
  </si>
  <si>
    <t>1</t>
  </si>
  <si>
    <t/>
  </si>
  <si>
    <t>Керзиков Юрий Борисович</t>
  </si>
  <si>
    <t>Артемьев Роман Сергеевич</t>
  </si>
  <si>
    <t xml:space="preserve">                                                                по состоянию на 22.08.2018; в рублях</t>
  </si>
  <si>
    <r>
      <t xml:space="preserve">СВЕДЕНИЯ                                                                                                                                                                                               о поступлении средств в избирательные фонды кандидатов и расходовании этих средств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20"/>
        <color theme="1"/>
        <rFont val="Times New Roman"/>
        <family val="1"/>
        <charset val="204"/>
      </rPr>
      <t>(на основании данных, предоставленных филиалами ПАО Сбербанк)</t>
    </r>
  </si>
</sst>
</file>

<file path=xl/styles.xml><?xml version="1.0" encoding="utf-8"?>
<styleSheet xmlns="http://schemas.openxmlformats.org/spreadsheetml/2006/main">
  <numFmts count="1">
    <numFmt numFmtId="164" formatCode="dd\.mm\.yyyy"/>
  </numFmts>
  <fonts count="1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right"/>
    </xf>
    <xf numFmtId="0" fontId="2" fillId="3" borderId="2" xfId="0" quotePrefix="1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" fontId="8" fillId="3" borderId="2" xfId="0" applyNumberFormat="1" applyFont="1" applyFill="1" applyBorder="1" applyAlignment="1">
      <alignment horizontal="right" vertical="center" wrapText="1"/>
    </xf>
    <xf numFmtId="0" fontId="9" fillId="3" borderId="2" xfId="0" applyNumberFormat="1" applyFont="1" applyFill="1" applyBorder="1" applyAlignment="1">
      <alignment horizontal="left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2" xfId="0" quotePrefix="1" applyNumberFormat="1" applyFont="1" applyFill="1" applyBorder="1" applyAlignment="1">
      <alignment horizontal="center" vertical="center" wrapText="1"/>
    </xf>
    <xf numFmtId="0" fontId="9" fillId="4" borderId="2" xfId="0" quotePrefix="1" applyNumberFormat="1" applyFont="1" applyFill="1" applyBorder="1" applyAlignment="1">
      <alignment horizontal="center" vertical="center" wrapText="1"/>
    </xf>
    <xf numFmtId="0" fontId="2" fillId="2" borderId="2" xfId="0" quotePrefix="1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right" vertical="center" wrapText="1"/>
    </xf>
    <xf numFmtId="0" fontId="6" fillId="4" borderId="2" xfId="0" applyNumberFormat="1" applyFont="1" applyFill="1" applyBorder="1" applyAlignment="1">
      <alignment horizontal="left" vertical="center" wrapText="1"/>
    </xf>
    <xf numFmtId="2" fontId="9" fillId="3" borderId="2" xfId="0" applyNumberFormat="1" applyFont="1" applyFill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horizontal="right" vertical="center" wrapText="1"/>
    </xf>
    <xf numFmtId="0" fontId="8" fillId="3" borderId="2" xfId="0" applyNumberFormat="1" applyFont="1" applyFill="1" applyBorder="1" applyAlignment="1">
      <alignment horizontal="right" vertical="center" wrapText="1"/>
    </xf>
    <xf numFmtId="1" fontId="8" fillId="3" borderId="2" xfId="0" applyNumberFormat="1" applyFont="1" applyFill="1" applyBorder="1" applyAlignment="1">
      <alignment horizontal="right" vertical="center" wrapText="1"/>
    </xf>
    <xf numFmtId="164" fontId="8" fillId="3" borderId="2" xfId="0" applyNumberFormat="1" applyFont="1" applyFill="1" applyBorder="1" applyAlignment="1">
      <alignment horizontal="right" vertical="center" wrapText="1"/>
    </xf>
    <xf numFmtId="0" fontId="2" fillId="3" borderId="2" xfId="0" applyNumberFormat="1" applyFont="1" applyFill="1" applyBorder="1" applyAlignment="1">
      <alignment horizontal="right" vertical="center" wrapText="1"/>
    </xf>
    <xf numFmtId="0" fontId="7" fillId="2" borderId="2" xfId="0" applyNumberFormat="1" applyFont="1" applyFill="1" applyBorder="1" applyAlignment="1">
      <alignment horizontal="right" vertical="center" wrapText="1"/>
    </xf>
    <xf numFmtId="1" fontId="7" fillId="2" borderId="2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horizontal="right" vertical="center" wrapText="1"/>
    </xf>
    <xf numFmtId="2" fontId="12" fillId="4" borderId="2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0" fontId="9" fillId="3" borderId="7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0" fontId="9" fillId="3" borderId="5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tabSelected="1" view="pageBreakPreview" zoomScale="75" zoomScaleNormal="100" zoomScaleSheetLayoutView="75" workbookViewId="0">
      <selection activeCell="A3" sqref="A3:M3"/>
    </sheetView>
  </sheetViews>
  <sheetFormatPr defaultRowHeight="14.4"/>
  <cols>
    <col min="1" max="1" width="5.5546875" customWidth="1"/>
    <col min="2" max="2" width="27.109375" customWidth="1"/>
    <col min="3" max="3" width="10.44140625" customWidth="1"/>
    <col min="4" max="4" width="8.77734375" customWidth="1"/>
    <col min="5" max="5" width="21.88671875" customWidth="1"/>
    <col min="7" max="7" width="11.109375" customWidth="1"/>
    <col min="8" max="8" width="10.44140625" customWidth="1"/>
    <col min="9" max="9" width="11.109375" customWidth="1"/>
    <col min="11" max="11" width="21.88671875" customWidth="1"/>
    <col min="13" max="13" width="33" customWidth="1"/>
  </cols>
  <sheetData>
    <row r="1" spans="1:13" ht="7.2" customHeight="1">
      <c r="M1" s="1"/>
    </row>
    <row r="2" spans="1:13" ht="130.19999999999999" customHeight="1">
      <c r="A2" s="24" t="s">
        <v>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58.2" customHeight="1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26.4" customHeight="1">
      <c r="J4" s="32" t="s">
        <v>5</v>
      </c>
      <c r="K4" s="33"/>
      <c r="L4" s="33"/>
      <c r="M4" s="33"/>
    </row>
    <row r="5" spans="1:13">
      <c r="A5" s="26" t="str">
        <f>"№
п/п"</f>
        <v>№
п/п</v>
      </c>
      <c r="B5" s="26" t="str">
        <f t="shared" ref="B5" si="0">"Фамилия, имя, отчество кандидата"</f>
        <v>Фамилия, имя, отчество кандидата</v>
      </c>
      <c r="C5" s="29" t="str">
        <f>"Поступило средств"</f>
        <v>Поступило средств</v>
      </c>
      <c r="D5" s="30"/>
      <c r="E5" s="30"/>
      <c r="F5" s="30"/>
      <c r="G5" s="31"/>
      <c r="H5" s="29" t="str">
        <f t="shared" ref="H5" si="1">"Израсходовано средств"</f>
        <v>Израсходовано средств</v>
      </c>
      <c r="I5" s="30"/>
      <c r="J5" s="30"/>
      <c r="K5" s="31"/>
      <c r="L5" s="29" t="str">
        <f t="shared" ref="L5" si="2">"Возвращено средств"</f>
        <v>Возвращено средств</v>
      </c>
      <c r="M5" s="31"/>
    </row>
    <row r="6" spans="1:13" ht="51" customHeight="1">
      <c r="A6" s="27"/>
      <c r="B6" s="27"/>
      <c r="C6" s="26" t="str">
        <f t="shared" ref="C6" si="3">"всего"</f>
        <v>всего</v>
      </c>
      <c r="D6" s="29" t="str">
        <f t="shared" ref="D6" si="4">"из них"</f>
        <v>из них</v>
      </c>
      <c r="E6" s="30"/>
      <c r="F6" s="30"/>
      <c r="G6" s="31"/>
      <c r="H6" s="26" t="str">
        <f t="shared" ref="H6" si="5">"всего"</f>
        <v>всего</v>
      </c>
      <c r="I6" s="29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6" s="30"/>
      <c r="K6" s="31"/>
      <c r="L6" s="26" t="str">
        <f t="shared" ref="L6" si="6">"сумма, руб."</f>
        <v>сумма, руб.</v>
      </c>
      <c r="M6" s="26" t="str">
        <f t="shared" ref="M6" si="7">"основание возврата"</f>
        <v>основание возврата</v>
      </c>
    </row>
    <row r="7" spans="1:13" ht="66.599999999999994" customHeight="1">
      <c r="A7" s="27"/>
      <c r="B7" s="27"/>
      <c r="C7" s="27"/>
      <c r="D7" s="29" t="str">
        <f>"пожертвования от юридических лиц на сумму, превышающую  25 тыс. рублей"</f>
        <v>пожертвования от юридических лиц на сумму, превышающую  25 тыс. рублей</v>
      </c>
      <c r="E7" s="31"/>
      <c r="F7" s="29" t="str">
        <f>"пожертвования от граждан на сумму, превышающую   20 тыс. рублей"</f>
        <v>пожертвования от граждан на сумму, превышающую   20 тыс. рублей</v>
      </c>
      <c r="G7" s="31"/>
      <c r="H7" s="27"/>
      <c r="I7" s="26" t="str">
        <f t="shared" ref="I7" si="8">"дата операции"</f>
        <v>дата операции</v>
      </c>
      <c r="J7" s="26" t="str">
        <f t="shared" ref="J7" si="9">"сумма, руб."</f>
        <v>сумма, руб.</v>
      </c>
      <c r="K7" s="26" t="str">
        <f t="shared" ref="K7" si="10">"назначение платежа"</f>
        <v>назначение платежа</v>
      </c>
      <c r="L7" s="27"/>
      <c r="M7" s="27"/>
    </row>
    <row r="8" spans="1:13" ht="35.4" customHeight="1">
      <c r="A8" s="28"/>
      <c r="B8" s="28"/>
      <c r="C8" s="28"/>
      <c r="D8" s="7" t="str">
        <f>"сумма, руб."</f>
        <v>сумма, руб.</v>
      </c>
      <c r="E8" s="7" t="str">
        <f>"наименование юридического лица"</f>
        <v>наименование юридического лица</v>
      </c>
      <c r="F8" s="7" t="str">
        <f>"сумма, руб."</f>
        <v>сумма, руб.</v>
      </c>
      <c r="G8" s="7" t="str">
        <f>"кол-во граждан"</f>
        <v>кол-во граждан</v>
      </c>
      <c r="H8" s="28"/>
      <c r="I8" s="28"/>
      <c r="J8" s="28"/>
      <c r="K8" s="28"/>
      <c r="L8" s="28"/>
      <c r="M8" s="28"/>
    </row>
    <row r="9" spans="1:13" ht="24.6" customHeight="1">
      <c r="A9" s="8" t="s">
        <v>1</v>
      </c>
      <c r="B9" s="7" t="str">
        <f>"2"</f>
        <v>2</v>
      </c>
      <c r="C9" s="7" t="str">
        <f>"3"</f>
        <v>3</v>
      </c>
      <c r="D9" s="7" t="str">
        <f>"4"</f>
        <v>4</v>
      </c>
      <c r="E9" s="7" t="str">
        <f>"5"</f>
        <v>5</v>
      </c>
      <c r="F9" s="7" t="str">
        <f>"6"</f>
        <v>6</v>
      </c>
      <c r="G9" s="7" t="str">
        <f>"7"</f>
        <v>7</v>
      </c>
      <c r="H9" s="7" t="str">
        <f>"8"</f>
        <v>8</v>
      </c>
      <c r="I9" s="7" t="str">
        <f>"9"</f>
        <v>9</v>
      </c>
      <c r="J9" s="7" t="str">
        <f>"10"</f>
        <v>10</v>
      </c>
      <c r="K9" s="7" t="str">
        <f>"11"</f>
        <v>11</v>
      </c>
      <c r="L9" s="7" t="str">
        <f>"12"</f>
        <v>12</v>
      </c>
      <c r="M9" s="7" t="str">
        <f>"13"</f>
        <v>13</v>
      </c>
    </row>
    <row r="10" spans="1:13" ht="53.4" customHeight="1">
      <c r="A10" s="9">
        <v>1</v>
      </c>
      <c r="B10" s="12" t="s">
        <v>4</v>
      </c>
      <c r="C10" s="23"/>
      <c r="D10" s="23">
        <v>0</v>
      </c>
      <c r="E10" s="23"/>
      <c r="F10" s="23">
        <v>0</v>
      </c>
      <c r="G10" s="23"/>
      <c r="H10" s="23"/>
      <c r="I10" s="23"/>
      <c r="J10" s="23">
        <v>0</v>
      </c>
      <c r="K10" s="23"/>
      <c r="L10" s="23"/>
      <c r="M10" s="23"/>
    </row>
    <row r="11" spans="1:13" ht="24.6" customHeight="1">
      <c r="A11" s="8"/>
      <c r="B11" s="6" t="str">
        <f>"Итого по кандидату"</f>
        <v>Итого по кандидату</v>
      </c>
      <c r="C11" s="13">
        <v>0</v>
      </c>
      <c r="D11" s="13">
        <v>0</v>
      </c>
      <c r="E11" s="13"/>
      <c r="F11" s="13">
        <v>0</v>
      </c>
      <c r="G11" s="13"/>
      <c r="H11" s="13"/>
      <c r="I11" s="13"/>
      <c r="J11" s="13">
        <v>0</v>
      </c>
      <c r="K11" s="13"/>
      <c r="L11" s="13">
        <v>0</v>
      </c>
      <c r="M11" s="13"/>
    </row>
    <row r="12" spans="1:13" ht="51.6" customHeight="1">
      <c r="A12" s="9">
        <v>2</v>
      </c>
      <c r="B12" s="12" t="s">
        <v>3</v>
      </c>
      <c r="C12" s="23"/>
      <c r="D12" s="23">
        <v>0</v>
      </c>
      <c r="E12" s="23"/>
      <c r="F12" s="23">
        <v>0</v>
      </c>
      <c r="G12" s="23"/>
      <c r="H12" s="23"/>
      <c r="I12" s="23"/>
      <c r="J12" s="23">
        <v>0</v>
      </c>
      <c r="K12" s="23"/>
      <c r="L12" s="23"/>
      <c r="M12" s="23"/>
    </row>
    <row r="13" spans="1:13" ht="24.6" customHeight="1">
      <c r="A13" s="8"/>
      <c r="B13" s="6" t="str">
        <f>"Итого по кандидату"</f>
        <v>Итого по кандидату</v>
      </c>
      <c r="C13" s="13">
        <v>0</v>
      </c>
      <c r="D13" s="13">
        <v>0</v>
      </c>
      <c r="E13" s="13"/>
      <c r="F13" s="13">
        <v>0</v>
      </c>
      <c r="G13" s="13"/>
      <c r="H13" s="13"/>
      <c r="I13" s="13"/>
      <c r="J13" s="13">
        <v>0</v>
      </c>
      <c r="K13" s="13"/>
      <c r="L13" s="13">
        <v>0</v>
      </c>
      <c r="M13" s="13"/>
    </row>
    <row r="14" spans="1:13" ht="60.6" customHeight="1">
      <c r="A14" s="10">
        <v>3</v>
      </c>
      <c r="B14" s="3" t="str">
        <f>"Колесникова Вера Михайловна"</f>
        <v>Колесникова Вера Михайловна</v>
      </c>
      <c r="C14" s="11">
        <v>300</v>
      </c>
      <c r="D14" s="11"/>
      <c r="E14" s="11" t="str">
        <f>""</f>
        <v/>
      </c>
      <c r="F14" s="11"/>
      <c r="G14" s="11"/>
      <c r="H14" s="11">
        <v>300</v>
      </c>
      <c r="I14" s="11"/>
      <c r="J14" s="11"/>
      <c r="K14" s="11"/>
      <c r="L14" s="11"/>
      <c r="M14" s="14" t="str">
        <f>""</f>
        <v/>
      </c>
    </row>
    <row r="15" spans="1:13" ht="23.4" customHeight="1">
      <c r="A15" s="2" t="s">
        <v>2</v>
      </c>
      <c r="B15" s="6" t="str">
        <f>"Итого по кандидату"</f>
        <v>Итого по кандидату</v>
      </c>
      <c r="C15" s="5">
        <v>300</v>
      </c>
      <c r="D15" s="5">
        <v>0</v>
      </c>
      <c r="E15" s="15" t="str">
        <f>""</f>
        <v/>
      </c>
      <c r="F15" s="5">
        <v>0</v>
      </c>
      <c r="G15" s="16"/>
      <c r="H15" s="5">
        <v>300</v>
      </c>
      <c r="I15" s="17"/>
      <c r="J15" s="5">
        <v>0</v>
      </c>
      <c r="K15" s="15" t="str">
        <f>""</f>
        <v/>
      </c>
      <c r="L15" s="5">
        <v>0</v>
      </c>
      <c r="M15" s="18" t="str">
        <f>""</f>
        <v/>
      </c>
    </row>
    <row r="16" spans="1:13" ht="70.8" customHeight="1">
      <c r="A16" s="10">
        <v>4</v>
      </c>
      <c r="B16" s="3" t="str">
        <f>"Петров Александр Михайлович"</f>
        <v>Петров Александр Михайлович</v>
      </c>
      <c r="C16" s="4">
        <v>300</v>
      </c>
      <c r="D16" s="4"/>
      <c r="E16" s="19" t="str">
        <f>""</f>
        <v/>
      </c>
      <c r="F16" s="4"/>
      <c r="G16" s="20"/>
      <c r="H16" s="4">
        <v>300</v>
      </c>
      <c r="I16" s="21"/>
      <c r="J16" s="4"/>
      <c r="K16" s="19"/>
      <c r="L16" s="4"/>
      <c r="M16" s="22" t="str">
        <f>""</f>
        <v/>
      </c>
    </row>
    <row r="17" spans="1:13" ht="28.8" customHeight="1">
      <c r="A17" s="2" t="s">
        <v>2</v>
      </c>
      <c r="B17" s="6" t="str">
        <f>"Итого по кандидату"</f>
        <v>Итого по кандидату</v>
      </c>
      <c r="C17" s="5">
        <v>300</v>
      </c>
      <c r="D17" s="5">
        <v>0</v>
      </c>
      <c r="E17" s="15" t="str">
        <f>""</f>
        <v/>
      </c>
      <c r="F17" s="5">
        <v>0</v>
      </c>
      <c r="G17" s="16"/>
      <c r="H17" s="5">
        <v>300</v>
      </c>
      <c r="I17" s="17"/>
      <c r="J17" s="5">
        <v>0</v>
      </c>
      <c r="K17" s="15" t="str">
        <f>""</f>
        <v/>
      </c>
      <c r="L17" s="5">
        <v>0</v>
      </c>
      <c r="M17" s="18" t="str">
        <f>""</f>
        <v/>
      </c>
    </row>
    <row r="18" spans="1:13" ht="69" customHeight="1">
      <c r="A18" s="10">
        <v>5</v>
      </c>
      <c r="B18" s="3" t="str">
        <f>"Синицин Дмитрий Андреевич"</f>
        <v>Синицин Дмитрий Андреевич</v>
      </c>
      <c r="C18" s="4">
        <v>200</v>
      </c>
      <c r="D18" s="4"/>
      <c r="E18" s="19" t="str">
        <f>""</f>
        <v/>
      </c>
      <c r="F18" s="4"/>
      <c r="G18" s="20"/>
      <c r="H18" s="4">
        <v>200</v>
      </c>
      <c r="I18" s="21"/>
      <c r="J18" s="4"/>
      <c r="K18" s="19"/>
      <c r="L18" s="4"/>
      <c r="M18" s="22" t="str">
        <f>""</f>
        <v/>
      </c>
    </row>
    <row r="19" spans="1:13" ht="28.2" customHeight="1">
      <c r="A19" s="2" t="s">
        <v>2</v>
      </c>
      <c r="B19" s="6" t="str">
        <f>"Итого по кандидату"</f>
        <v>Итого по кандидату</v>
      </c>
      <c r="C19" s="5">
        <v>200</v>
      </c>
      <c r="D19" s="5">
        <v>0</v>
      </c>
      <c r="E19" s="15" t="str">
        <f>""</f>
        <v/>
      </c>
      <c r="F19" s="5">
        <v>0</v>
      </c>
      <c r="G19" s="16"/>
      <c r="H19" s="5">
        <v>200</v>
      </c>
      <c r="I19" s="17"/>
      <c r="J19" s="5">
        <v>0</v>
      </c>
      <c r="K19" s="15" t="str">
        <f>""</f>
        <v/>
      </c>
      <c r="L19" s="5">
        <v>0</v>
      </c>
      <c r="M19" s="18" t="str">
        <f>""</f>
        <v/>
      </c>
    </row>
    <row r="20" spans="1:13" ht="42" customHeight="1">
      <c r="A20" s="2" t="s">
        <v>2</v>
      </c>
      <c r="B20" s="6" t="str">
        <f>"Итого"</f>
        <v>Итого</v>
      </c>
      <c r="C20" s="5">
        <v>800</v>
      </c>
      <c r="D20" s="5">
        <v>0</v>
      </c>
      <c r="E20" s="15" t="str">
        <f>""</f>
        <v/>
      </c>
      <c r="F20" s="5">
        <v>0</v>
      </c>
      <c r="G20" s="16"/>
      <c r="H20" s="5">
        <v>800</v>
      </c>
      <c r="I20" s="17"/>
      <c r="J20" s="5">
        <v>0</v>
      </c>
      <c r="K20" s="15" t="str">
        <f>""</f>
        <v/>
      </c>
      <c r="L20" s="5">
        <v>0</v>
      </c>
      <c r="M20" s="18" t="str">
        <f>""</f>
        <v/>
      </c>
    </row>
  </sheetData>
  <mergeCells count="19">
    <mergeCell ref="I7:I8"/>
    <mergeCell ref="J7:J8"/>
    <mergeCell ref="K7:K8"/>
    <mergeCell ref="A2:M2"/>
    <mergeCell ref="A3:M3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  <mergeCell ref="M6:M8"/>
    <mergeCell ref="D7:E7"/>
    <mergeCell ref="F7:G7"/>
    <mergeCell ref="J4:M4"/>
  </mergeCells>
  <pageMargins left="0.35433070866141736" right="0.15748031496062992" top="0.15748031496062992" bottom="0.15748031496062992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2018-08-22T09:11:46Z</cp:lastPrinted>
  <dcterms:created xsi:type="dcterms:W3CDTF">2018-08-16T08:14:42Z</dcterms:created>
  <dcterms:modified xsi:type="dcterms:W3CDTF">2018-08-22T09:24:52Z</dcterms:modified>
</cp:coreProperties>
</file>